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7" i="1" l="1"/>
  <c r="C37" i="1"/>
  <c r="D21" i="1"/>
  <c r="C21" i="1"/>
  <c r="E32" i="1"/>
  <c r="D32" i="1"/>
  <c r="C32" i="1"/>
  <c r="E29" i="1"/>
  <c r="D29" i="1"/>
  <c r="C29" i="1"/>
  <c r="E27" i="1"/>
  <c r="D27" i="1"/>
  <c r="C27" i="1"/>
  <c r="E24" i="1"/>
  <c r="D24" i="1"/>
  <c r="C24" i="1"/>
  <c r="E22" i="1"/>
  <c r="D22" i="1"/>
  <c r="C22" i="1"/>
  <c r="E15" i="1"/>
  <c r="D15" i="1"/>
  <c r="C15" i="1"/>
  <c r="E23" i="1"/>
  <c r="E25" i="1" l="1"/>
  <c r="E26" i="1"/>
  <c r="E21" i="1"/>
  <c r="E31" i="1"/>
  <c r="E11" i="1" l="1"/>
  <c r="E12" i="1"/>
  <c r="E13" i="1"/>
  <c r="E14" i="1"/>
  <c r="E16" i="1"/>
  <c r="E17" i="1"/>
  <c r="E19" i="1"/>
  <c r="E20" i="1"/>
  <c r="E28" i="1"/>
  <c r="E30" i="1"/>
  <c r="E33" i="1"/>
  <c r="E34" i="1"/>
  <c r="E35" i="1"/>
  <c r="E36" i="1"/>
  <c r="D18" i="1" l="1"/>
  <c r="C18" i="1"/>
  <c r="D10" i="1"/>
  <c r="E10" i="1" s="1"/>
  <c r="C10" i="1"/>
  <c r="E37" i="1" l="1"/>
  <c r="E18" i="1"/>
</calcChain>
</file>

<file path=xl/sharedStrings.xml><?xml version="1.0" encoding="utf-8"?>
<sst xmlns="http://schemas.openxmlformats.org/spreadsheetml/2006/main" count="65" uniqueCount="65">
  <si>
    <t>Код классификации</t>
  </si>
  <si>
    <t>Наименование показателей</t>
  </si>
  <si>
    <t>План</t>
  </si>
  <si>
    <t>Исполнено</t>
  </si>
  <si>
    <t>% исполнения</t>
  </si>
  <si>
    <t>182 0 00 00000 00 0000 000</t>
  </si>
  <si>
    <t>Управление федеральной налоговой службы по Томской области</t>
  </si>
  <si>
    <t>182 1 01 02000 01 0000 110</t>
  </si>
  <si>
    <t xml:space="preserve">Налог на доходы физических лиц </t>
  </si>
  <si>
    <t>182 1 06 06000 00 0000 110</t>
  </si>
  <si>
    <t>Земельный налог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</si>
  <si>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муниципальных, бюджетных и автономных учреждений) </t>
  </si>
  <si>
    <t>Прочие поступления от использования имущества, находящегося в собственности сельских поселений (за исключением  имущества муниципальных автономных учреждений, а также имущества муниципальных унитарных предприятий, в том числе казенных)</t>
  </si>
  <si>
    <t>Дотации бюджетам сельских поселений на выравнивание бюджетной обеспеченности</t>
  </si>
  <si>
    <t>Субвенции бюджетам сельских поселений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</si>
  <si>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Прочие межбюджетные трансферты, передаваемые бюджетам сельских поселений</t>
  </si>
  <si>
    <t>Всего доходов с учетом финансовой помощи</t>
  </si>
  <si>
    <t xml:space="preserve"> Приложение № 1</t>
  </si>
  <si>
    <t xml:space="preserve"> сельского поселения</t>
  </si>
  <si>
    <t>к решению Совета Куяновского</t>
  </si>
  <si>
    <t>952 0 00 00000 00 0000 000</t>
  </si>
  <si>
    <t>952 1 11 09045 10 0000 120</t>
  </si>
  <si>
    <t>952 1 11 05035 10 0000 120</t>
  </si>
  <si>
    <t>1 03 02000 00 0000 110</t>
  </si>
  <si>
    <t>Налоги на товары (работы, услуги), реализуемые на территории Российской Федерации</t>
  </si>
  <si>
    <t>1 03 022300 10 0000 110</t>
  </si>
  <si>
    <t>1 03 022400 10 0000 110</t>
  </si>
  <si>
    <t>1 03 022500 10 0000 110</t>
  </si>
  <si>
    <t>1 03 022600 10 0000 110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</si>
  <si>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</si>
  <si>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</si>
  <si>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952 2 02 35082 10 0000 151</t>
  </si>
  <si>
    <t>952 2 02 35118 10 0000 151</t>
  </si>
  <si>
    <t>Субвенции бюджетам сельских поселений на осуществление первичного воинского учета на территориях, где отсутсвуют военные комиссариаты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</si>
  <si>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</si>
  <si>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</si>
  <si>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</si>
  <si>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</si>
  <si>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182 1 06 01030 10 0000 110</t>
  </si>
  <si>
    <t>182 1 06 06033 10 0000 110</t>
  </si>
  <si>
    <t>182 1 06 06043 10 0000 110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</si>
  <si>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</si>
  <si>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954 2 02 49999 10 0000 151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</si>
  <si>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</si>
  <si>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</si>
  <si>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952 1 14 06025 10 0000 430</t>
  </si>
  <si>
    <t>952 1 17 01050 10 0000 180</t>
  </si>
  <si>
    <t>Невыясненные поступления, зачисляемые в бюджеты сельских поселений</t>
  </si>
  <si>
    <t>952 1 17 05050 10 0000 180</t>
  </si>
  <si>
    <t>Прочие неналоговые доходы бюджетов сельских поселений</t>
  </si>
  <si>
    <t xml:space="preserve">Отчет
 об исполнении доходов бюджета  по кодам классификации 
доходов бюджета  Куяновского сельского поселения за 2018 год </t>
  </si>
  <si>
    <t>952 1 08 04020 01 0000 110</t>
  </si>
  <si>
    <t>Администрация муниципального образования Куяновское сельское поселеение</t>
  </si>
  <si>
    <t>Государственная пошлина</t>
  </si>
  <si>
    <t>952 1 11 00000 00 0000 000</t>
  </si>
  <si>
    <t>952 1 08 00000 00 0000 000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</si>
  <si>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</si>
  <si>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</si>
  <si>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952 1 14 00000 00 0000 000</t>
  </si>
  <si>
    <t>952 1 17 00000 00 0000 000</t>
  </si>
  <si>
    <t>Прочие неналоговые доходы</t>
  </si>
  <si>
    <t>952 2 02 00000 00 0000 000</t>
  </si>
  <si>
    <t>952 2 02 15001 10 0000 151</t>
  </si>
  <si>
    <t>Безвозмездные поступления от других бюджетов бюджетной системы Российской Федерации</t>
  </si>
  <si>
    <t>от 05.04.2019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</si>
</sst>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zoomScaleNormal="100" workbookViewId="0">
      <selection activeCell="G10" sqref="G10"/>
    </sheetView>
  </sheetViews>
  <sheetFormatPr defaultRowHeight="15" x14ac:dyDescent="0.25"/>
  <cols>
    <col min="1" max="1" width="32.28515625" customWidth="1"/>
    <col min="2" max="2" width="42.42578125" customWidth="1"/>
    <col min="3" max="3" width="13.7109375" customWidth="1"/>
    <col min="4" max="4" width="10.85546875" customWidth="1"/>
    <col min="5" max="5" width="12.140625" customWidth="1"/>
  </cols>
  <sheetData>
    <row r="1" spans="1:5" x14ac:dyDescent="0.25">
      <c r="A1" s="2"/>
      <c r="B1" s="20" t="s">
        <v>17</v>
      </c>
      <c r="C1" s="20"/>
      <c r="D1" s="20"/>
      <c r="E1" s="20"/>
    </row>
    <row r="2" spans="1:5" x14ac:dyDescent="0.25">
      <c r="A2" s="2"/>
      <c r="B2" s="20" t="s">
        <v>19</v>
      </c>
      <c r="C2" s="20"/>
      <c r="D2" s="20"/>
      <c r="E2" s="20"/>
    </row>
    <row r="3" spans="1:5" x14ac:dyDescent="0.25">
      <c r="A3" s="2"/>
      <c r="B3" s="20" t="s">
        <v>18</v>
      </c>
      <c r="C3" s="20"/>
      <c r="D3" s="20"/>
      <c r="E3" s="20"/>
    </row>
    <row r="4" spans="1:5" x14ac:dyDescent="0.25">
      <c r="A4" s="2"/>
      <c r="B4" s="20" t="s">
        <v>64</v>
      </c>
      <c r="C4" s="20"/>
      <c r="D4" s="20"/>
      <c r="E4" s="20"/>
    </row>
    <row r="5" spans="1:5" x14ac:dyDescent="0.25">
      <c r="A5" s="2"/>
      <c r="B5" s="1"/>
      <c r="C5" s="1"/>
      <c r="D5" s="1"/>
      <c r="E5" s="1"/>
    </row>
    <row r="6" spans="1:5" ht="44.25" customHeight="1" x14ac:dyDescent="0.25">
      <c r="A6" s="21" t="s">
        <v>50</v>
      </c>
      <c r="B6" s="22"/>
      <c r="C6" s="22"/>
      <c r="D6" s="22"/>
      <c r="E6" s="22"/>
    </row>
    <row r="7" spans="1:5" x14ac:dyDescent="0.25">
      <c r="A7" s="3"/>
      <c r="B7" s="3"/>
      <c r="C7" s="3"/>
      <c r="D7" s="3"/>
      <c r="E7" s="3"/>
    </row>
    <row r="8" spans="1:5" ht="45" customHeight="1" x14ac:dyDescent="0.25">
      <c r="A8" s="4" t="s">
        <v>0</v>
      </c>
      <c r="B8" s="5" t="s">
        <v>1</v>
      </c>
      <c r="C8" s="4" t="s">
        <v>2</v>
      </c>
      <c r="D8" s="4" t="s">
        <v>3</v>
      </c>
      <c r="E8" s="5" t="s">
        <v>4</v>
      </c>
    </row>
    <row r="9" spans="1:5" ht="15.75" x14ac:dyDescent="0.25">
      <c r="A9" s="6">
        <v>1</v>
      </c>
      <c r="B9" s="7">
        <v>2</v>
      </c>
      <c r="C9" s="6">
        <v>3</v>
      </c>
      <c r="D9" s="8">
        <v>4</v>
      </c>
      <c r="E9" s="8">
        <v>5</v>
      </c>
    </row>
    <row r="10" spans="1:5" ht="57" customHeight="1" x14ac:dyDescent="0.25">
      <c r="A10" s="12" t="s">
        <v>23</v>
      </c>
      <c r="B10" s="13" t="s">
        <v>24</v>
      </c>
      <c r="C10" s="16">
        <f>C11+C12+C13+C14</f>
        <v>1872.9999999999998</v>
      </c>
      <c r="D10" s="16">
        <f>D11+D12+D13+D14</f>
        <v>2065.5</v>
      </c>
      <c r="E10" s="16">
        <f>D10*100/C10</f>
        <v>110.27762947143621</v>
      </c>
    </row>
    <row r="11" spans="1:5" ht="110.25" x14ac:dyDescent="0.25">
      <c r="A11" s="14" t="s">
        <v>25</v>
      </c>
      <c r="B11" s="15" t="s">
        <v>34</v>
      </c>
      <c r="C11" s="17">
        <v>728</v>
      </c>
      <c r="D11" s="17">
        <v>920.3</v>
      </c>
      <c r="E11" s="16">
        <f t="shared" ref="E11:E37" si="0">D11*100/C11</f>
        <v>126.41483516483517</v>
      </c>
    </row>
    <row r="12" spans="1:5" ht="142.5" customHeight="1" x14ac:dyDescent="0.25">
      <c r="A12" s="14" t="s">
        <v>26</v>
      </c>
      <c r="B12" s="15" t="s">
        <v>35</v>
      </c>
      <c r="C12" s="17">
        <v>8.8000000000000007</v>
      </c>
      <c r="D12" s="17">
        <v>8.9</v>
      </c>
      <c r="E12" s="16">
        <f t="shared" si="0"/>
        <v>101.13636363636363</v>
      </c>
    </row>
    <row r="13" spans="1:5" ht="129" customHeight="1" x14ac:dyDescent="0.25">
      <c r="A13" s="14" t="s">
        <v>27</v>
      </c>
      <c r="B13" s="15" t="s">
        <v>36</v>
      </c>
      <c r="C13" s="17">
        <v>1342.4</v>
      </c>
      <c r="D13" s="17">
        <v>1342.5</v>
      </c>
      <c r="E13" s="16">
        <f t="shared" si="0"/>
        <v>100.00744934445768</v>
      </c>
    </row>
    <row r="14" spans="1:5" ht="132.75" customHeight="1" x14ac:dyDescent="0.25">
      <c r="A14" s="14" t="s">
        <v>28</v>
      </c>
      <c r="B14" s="15" t="s">
        <v>37</v>
      </c>
      <c r="C14" s="17">
        <v>-206.2</v>
      </c>
      <c r="D14" s="17">
        <v>-206.2</v>
      </c>
      <c r="E14" s="16">
        <f t="shared" si="0"/>
        <v>100</v>
      </c>
    </row>
    <row r="15" spans="1:5" ht="60.75" customHeight="1" x14ac:dyDescent="0.25">
      <c r="A15" s="9" t="s">
        <v>5</v>
      </c>
      <c r="B15" s="10" t="s">
        <v>6</v>
      </c>
      <c r="C15" s="18">
        <f>C16+C17+C18</f>
        <v>1563</v>
      </c>
      <c r="D15" s="18">
        <f t="shared" ref="D15:E15" si="1">D16+D17+D18</f>
        <v>1579.0000000000002</v>
      </c>
      <c r="E15" s="16">
        <f t="shared" si="0"/>
        <v>101.02367242482407</v>
      </c>
    </row>
    <row r="16" spans="1:5" ht="15.75" x14ac:dyDescent="0.25">
      <c r="A16" s="6" t="s">
        <v>7</v>
      </c>
      <c r="B16" s="11" t="s">
        <v>8</v>
      </c>
      <c r="C16" s="19">
        <v>1051.8</v>
      </c>
      <c r="D16" s="19">
        <v>1067.9000000000001</v>
      </c>
      <c r="E16" s="16">
        <f t="shared" si="0"/>
        <v>101.53070926031567</v>
      </c>
    </row>
    <row r="17" spans="1:5" ht="81.75" customHeight="1" x14ac:dyDescent="0.25">
      <c r="A17" s="6" t="s">
        <v>38</v>
      </c>
      <c r="B17" s="11" t="s">
        <v>43</v>
      </c>
      <c r="C17" s="19">
        <v>94</v>
      </c>
      <c r="D17" s="19">
        <v>93.9</v>
      </c>
      <c r="E17" s="16">
        <f t="shared" si="0"/>
        <v>99.893617021276597</v>
      </c>
    </row>
    <row r="18" spans="1:5" ht="15.75" x14ac:dyDescent="0.25">
      <c r="A18" s="6" t="s">
        <v>9</v>
      </c>
      <c r="B18" s="11" t="s">
        <v>10</v>
      </c>
      <c r="C18" s="19">
        <f>C19+C20</f>
        <v>417.2</v>
      </c>
      <c r="D18" s="19">
        <f>D19+D20</f>
        <v>417.2</v>
      </c>
      <c r="E18" s="16">
        <f t="shared" si="0"/>
        <v>100</v>
      </c>
    </row>
    <row r="19" spans="1:5" ht="63" x14ac:dyDescent="0.25">
      <c r="A19" s="6" t="s">
        <v>39</v>
      </c>
      <c r="B19" s="11" t="s">
        <v>29</v>
      </c>
      <c r="C19" s="19">
        <v>88.7</v>
      </c>
      <c r="D19" s="19">
        <v>88.7</v>
      </c>
      <c r="E19" s="16">
        <f t="shared" si="0"/>
        <v>100</v>
      </c>
    </row>
    <row r="20" spans="1:5" ht="63" x14ac:dyDescent="0.25">
      <c r="A20" s="6" t="s">
        <v>40</v>
      </c>
      <c r="B20" s="11" t="s">
        <v>30</v>
      </c>
      <c r="C20" s="19">
        <v>328.5</v>
      </c>
      <c r="D20" s="19">
        <v>328.5</v>
      </c>
      <c r="E20" s="16">
        <f t="shared" si="0"/>
        <v>100</v>
      </c>
    </row>
    <row r="21" spans="1:5" ht="60.75" customHeight="1" x14ac:dyDescent="0.25">
      <c r="A21" s="9" t="s">
        <v>20</v>
      </c>
      <c r="B21" s="10" t="s">
        <v>52</v>
      </c>
      <c r="C21" s="18">
        <f>C22+C24+C27+C29</f>
        <v>84.9</v>
      </c>
      <c r="D21" s="18">
        <f>D22+D24+D27+D29</f>
        <v>85</v>
      </c>
      <c r="E21" s="16">
        <f t="shared" si="0"/>
        <v>100.11778563015311</v>
      </c>
    </row>
    <row r="22" spans="1:5" ht="30" customHeight="1" x14ac:dyDescent="0.25">
      <c r="A22" s="9" t="s">
        <v>55</v>
      </c>
      <c r="B22" s="10" t="s">
        <v>53</v>
      </c>
      <c r="C22" s="18">
        <f>C23</f>
        <v>16.399999999999999</v>
      </c>
      <c r="D22" s="18">
        <f>D23</f>
        <v>16.399999999999999</v>
      </c>
      <c r="E22" s="16">
        <f t="shared" si="0"/>
        <v>100</v>
      </c>
    </row>
    <row r="23" spans="1:5" ht="60.75" customHeight="1" x14ac:dyDescent="0.25">
      <c r="A23" s="6" t="s">
        <v>51</v>
      </c>
      <c r="B23" s="11" t="s">
        <v>41</v>
      </c>
      <c r="C23" s="19">
        <v>16.399999999999999</v>
      </c>
      <c r="D23" s="19">
        <v>16.399999999999999</v>
      </c>
      <c r="E23" s="16">
        <f t="shared" ref="E23:E24" si="2">D23*100/C23</f>
        <v>100</v>
      </c>
    </row>
    <row r="24" spans="1:5" ht="54" customHeight="1" x14ac:dyDescent="0.25">
      <c r="A24" s="9" t="s">
        <v>54</v>
      </c>
      <c r="B24" s="10" t="s">
        <v>56</v>
      </c>
      <c r="C24" s="18">
        <f>C25+C26</f>
        <v>43.3</v>
      </c>
      <c r="D24" s="18">
        <f>D25+D26</f>
        <v>43.4</v>
      </c>
      <c r="E24" s="16">
        <f t="shared" si="2"/>
        <v>100.2309468822171</v>
      </c>
    </row>
    <row r="25" spans="1:5" ht="105" customHeight="1" x14ac:dyDescent="0.25">
      <c r="A25" s="6" t="s">
        <v>22</v>
      </c>
      <c r="B25" s="11" t="s">
        <v>11</v>
      </c>
      <c r="C25" s="19">
        <v>10</v>
      </c>
      <c r="D25" s="19">
        <v>10.1</v>
      </c>
      <c r="E25" s="16">
        <f t="shared" si="0"/>
        <v>101</v>
      </c>
    </row>
    <row r="26" spans="1:5" ht="116.25" customHeight="1" x14ac:dyDescent="0.25">
      <c r="A26" s="6" t="s">
        <v>21</v>
      </c>
      <c r="B26" s="11" t="s">
        <v>12</v>
      </c>
      <c r="C26" s="19">
        <v>33.299999999999997</v>
      </c>
      <c r="D26" s="19">
        <v>33.299999999999997</v>
      </c>
      <c r="E26" s="16">
        <f t="shared" si="0"/>
        <v>100</v>
      </c>
    </row>
    <row r="27" spans="1:5" ht="47.25" customHeight="1" x14ac:dyDescent="0.25">
      <c r="A27" s="9" t="s">
        <v>58</v>
      </c>
      <c r="B27" s="10" t="s">
        <v>57</v>
      </c>
      <c r="C27" s="18">
        <f>C28</f>
        <v>4.2</v>
      </c>
      <c r="D27" s="18">
        <f>D28</f>
        <v>4.2</v>
      </c>
      <c r="E27" s="16">
        <f t="shared" si="0"/>
        <v>100</v>
      </c>
    </row>
    <row r="28" spans="1:5" ht="87.75" customHeight="1" x14ac:dyDescent="0.25">
      <c r="A28" s="6" t="s">
        <v>45</v>
      </c>
      <c r="B28" s="11" t="s">
        <v>44</v>
      </c>
      <c r="C28" s="19">
        <v>4.2</v>
      </c>
      <c r="D28" s="19">
        <v>4.2</v>
      </c>
      <c r="E28" s="16">
        <f t="shared" si="0"/>
        <v>100</v>
      </c>
    </row>
    <row r="29" spans="1:5" ht="34.5" customHeight="1" x14ac:dyDescent="0.25">
      <c r="A29" s="9" t="s">
        <v>59</v>
      </c>
      <c r="B29" s="10" t="s">
        <v>60</v>
      </c>
      <c r="C29" s="18">
        <f>C30+C31</f>
        <v>21</v>
      </c>
      <c r="D29" s="18">
        <f>D30+D31</f>
        <v>21</v>
      </c>
      <c r="E29" s="16">
        <f t="shared" si="0"/>
        <v>100</v>
      </c>
    </row>
    <row r="30" spans="1:5" ht="45" customHeight="1" x14ac:dyDescent="0.25">
      <c r="A30" s="6" t="s">
        <v>46</v>
      </c>
      <c r="B30" s="11" t="s">
        <v>47</v>
      </c>
      <c r="C30" s="19">
        <v>11</v>
      </c>
      <c r="D30" s="19">
        <v>11</v>
      </c>
      <c r="E30" s="16">
        <f t="shared" si="0"/>
        <v>100</v>
      </c>
    </row>
    <row r="31" spans="1:5" ht="45" customHeight="1" x14ac:dyDescent="0.25">
      <c r="A31" s="6" t="s">
        <v>48</v>
      </c>
      <c r="B31" s="11" t="s">
        <v>49</v>
      </c>
      <c r="C31" s="19">
        <v>10</v>
      </c>
      <c r="D31" s="19">
        <v>10</v>
      </c>
      <c r="E31" s="16">
        <f t="shared" si="0"/>
        <v>100</v>
      </c>
    </row>
    <row r="32" spans="1:5" ht="49.5" customHeight="1" x14ac:dyDescent="0.25">
      <c r="A32" s="9" t="s">
        <v>61</v>
      </c>
      <c r="B32" s="10" t="s">
        <v>63</v>
      </c>
      <c r="C32" s="18">
        <f>C33+C34+C35+C36</f>
        <v>5893.2000000000007</v>
      </c>
      <c r="D32" s="18">
        <f>D33+D34+D35+D36</f>
        <v>5893.2000000000007</v>
      </c>
      <c r="E32" s="16">
        <f t="shared" si="0"/>
        <v>100.00000000000001</v>
      </c>
    </row>
    <row r="33" spans="1:5" ht="60" customHeight="1" x14ac:dyDescent="0.25">
      <c r="A33" s="6" t="s">
        <v>62</v>
      </c>
      <c r="B33" s="11" t="s">
        <v>13</v>
      </c>
      <c r="C33" s="19">
        <v>2284.3000000000002</v>
      </c>
      <c r="D33" s="19">
        <v>2284.3000000000002</v>
      </c>
      <c r="E33" s="16">
        <f t="shared" si="0"/>
        <v>100</v>
      </c>
    </row>
    <row r="34" spans="1:5" ht="106.5" customHeight="1" x14ac:dyDescent="0.25">
      <c r="A34" s="6" t="s">
        <v>31</v>
      </c>
      <c r="B34" s="11" t="s">
        <v>14</v>
      </c>
      <c r="C34" s="19">
        <v>1056</v>
      </c>
      <c r="D34" s="19">
        <v>1056</v>
      </c>
      <c r="E34" s="16">
        <f t="shared" si="0"/>
        <v>100</v>
      </c>
    </row>
    <row r="35" spans="1:5" ht="69.75" customHeight="1" x14ac:dyDescent="0.25">
      <c r="A35" s="6" t="s">
        <v>32</v>
      </c>
      <c r="B35" s="11" t="s">
        <v>33</v>
      </c>
      <c r="C35" s="19">
        <v>103.9</v>
      </c>
      <c r="D35" s="19">
        <v>103.9</v>
      </c>
      <c r="E35" s="16">
        <f t="shared" si="0"/>
        <v>100</v>
      </c>
    </row>
    <row r="36" spans="1:5" ht="52.5" customHeight="1" x14ac:dyDescent="0.25">
      <c r="A36" s="6" t="s">
        <v>42</v>
      </c>
      <c r="B36" s="11" t="s">
        <v>15</v>
      </c>
      <c r="C36" s="19">
        <v>2449</v>
      </c>
      <c r="D36" s="19">
        <v>2449</v>
      </c>
      <c r="E36" s="16">
        <f t="shared" si="0"/>
        <v>100</v>
      </c>
    </row>
    <row r="37" spans="1:5" ht="51" customHeight="1" x14ac:dyDescent="0.25">
      <c r="A37" s="9"/>
      <c r="B37" s="10" t="s">
        <v>16</v>
      </c>
      <c r="C37" s="18">
        <f>C10+C15+C21+C32</f>
        <v>9414.1</v>
      </c>
      <c r="D37" s="18">
        <f>D10+D15+D21+D32</f>
        <v>9622.7000000000007</v>
      </c>
      <c r="E37" s="16">
        <f t="shared" si="0"/>
        <v>102.21582519837266</v>
      </c>
    </row>
  </sheetData>
  <mergeCells count="5">
    <mergeCell ref="B1:E1"/>
    <mergeCell ref="B2:E2"/>
    <mergeCell ref="B3:E3"/>
    <mergeCell ref="B4:E4"/>
    <mergeCell ref="A6:E6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2019-04-05T05:06:25Z</dcterms:modified>
</cp:coreProperties>
</file>